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UserOK\Desktop\ПРОГРАММА 05.02.2025\РЕГИСТР 05.02.2025\"/>
    </mc:Choice>
  </mc:AlternateContent>
  <xr:revisionPtr revIDLastSave="0" documentId="13_ncr:1_{B9049851-C482-4434-A55B-5FA0BCB83443}" xr6:coauthVersionLast="40" xr6:coauthVersionMax="40" xr10:uidLastSave="{00000000-0000-0000-0000-000000000000}"/>
  <bookViews>
    <workbookView xWindow="0" yWindow="0" windowWidth="192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I17" i="1"/>
  <c r="L13" i="1" l="1"/>
  <c r="K12" i="1"/>
  <c r="J12" i="1"/>
  <c r="I12" i="1"/>
  <c r="H17" i="1"/>
  <c r="G17" i="1"/>
  <c r="F17" i="1"/>
  <c r="F11" i="1"/>
  <c r="F13" i="1"/>
  <c r="F57" i="1"/>
  <c r="L58" i="1"/>
  <c r="L59" i="1"/>
  <c r="H12" i="1"/>
  <c r="G12" i="1"/>
  <c r="F12" i="1"/>
  <c r="E12" i="1" l="1"/>
  <c r="L12" i="1" s="1"/>
  <c r="L66" i="1" l="1"/>
  <c r="L65" i="1"/>
  <c r="L62" i="1"/>
  <c r="L61" i="1"/>
  <c r="H11" i="1" l="1"/>
  <c r="G15" i="1"/>
  <c r="E11" i="1"/>
  <c r="L15" i="1" l="1"/>
  <c r="L60" i="1"/>
  <c r="L57" i="1"/>
  <c r="L56" i="1"/>
  <c r="L55" i="1"/>
  <c r="G11" i="1" l="1"/>
  <c r="L19" i="1"/>
  <c r="L20" i="1"/>
  <c r="L22" i="1"/>
  <c r="L23" i="1"/>
  <c r="L24" i="1"/>
  <c r="L25" i="1"/>
  <c r="L26" i="1"/>
  <c r="L27" i="1"/>
  <c r="L28" i="1"/>
  <c r="L29" i="1"/>
  <c r="L30" i="1"/>
  <c r="L31" i="1"/>
  <c r="L33" i="1"/>
  <c r="L32" i="1"/>
  <c r="L34" i="1"/>
  <c r="L35" i="1"/>
  <c r="L36" i="1"/>
  <c r="L37" i="1"/>
  <c r="L38" i="1"/>
  <c r="L39" i="1"/>
  <c r="L41" i="1"/>
  <c r="L40" i="1"/>
  <c r="L43" i="1"/>
  <c r="L42" i="1"/>
  <c r="L45" i="1"/>
  <c r="L44" i="1"/>
  <c r="L46" i="1"/>
  <c r="L47" i="1"/>
  <c r="L48" i="1"/>
  <c r="L49" i="1"/>
  <c r="L50" i="1"/>
  <c r="L51" i="1"/>
  <c r="L52" i="1"/>
  <c r="L53" i="1"/>
  <c r="L54" i="1"/>
  <c r="L64" i="1"/>
  <c r="L63" i="1"/>
  <c r="L17" i="1" l="1"/>
  <c r="L11" i="1" s="1"/>
  <c r="J17" i="1"/>
  <c r="I11" i="1"/>
  <c r="K17" i="1" l="1"/>
  <c r="K11" i="1" s="1"/>
  <c r="J11" i="1"/>
</calcChain>
</file>

<file path=xl/sharedStrings.xml><?xml version="1.0" encoding="utf-8"?>
<sst xmlns="http://schemas.openxmlformats.org/spreadsheetml/2006/main" count="120" uniqueCount="41">
  <si>
    <t>Статус</t>
  </si>
  <si>
    <t>Расходы (прогноз, факт) (тыс. рублей)</t>
  </si>
  <si>
    <t>год</t>
  </si>
  <si>
    <t>прогноз</t>
  </si>
  <si>
    <t>Итого</t>
  </si>
  <si>
    <t>Муниципальная программа</t>
  </si>
  <si>
    <t xml:space="preserve">  всего</t>
  </si>
  <si>
    <t>федеральный бюджет</t>
  </si>
  <si>
    <t>Мероприятие</t>
  </si>
  <si>
    <t>Содержание главы муниципального образования</t>
  </si>
  <si>
    <t>всего</t>
  </si>
  <si>
    <t>Обеспечение управленческих функций администрации поселения</t>
  </si>
  <si>
    <t>бюджет поселения</t>
  </si>
  <si>
    <t>Осуществление градо-строительной деятельности</t>
  </si>
  <si>
    <t>Осуществление внутреннего муниципального финансового контроля</t>
  </si>
  <si>
    <t>Резервный фонд администрации муниципального образования</t>
  </si>
  <si>
    <t>Обеспечение деятельности по хозяйственному обслуживанию органов местного самоуправления</t>
  </si>
  <si>
    <t>Уплата членских взносов в ассоциацию муниципальных образований Кировской области</t>
  </si>
  <si>
    <t>Обеспечение общегосударственных мероприятий (проведение мероприятий, юбилейных дат. Коммисионный сбор).</t>
  </si>
  <si>
    <t>Обеспечение управления муниципальной собственностью</t>
  </si>
  <si>
    <t>Условно-ожидаемые расходы</t>
  </si>
  <si>
    <t>Обеспечение осуществления первичного воинского учета на территориях, где отсутствуют военные комиссариаты</t>
  </si>
  <si>
    <t>Обеспечение деятельности по национальной безопасности и правоохранительной деятельности</t>
  </si>
  <si>
    <t>Обеспечение дорожной деятельности поселения</t>
  </si>
  <si>
    <t>Обеспечение мероприятий по уличному освещению</t>
  </si>
  <si>
    <t>Социальное и пенсионное обеспечение</t>
  </si>
  <si>
    <t xml:space="preserve">Наименование
 муниципальной 
программы, 
отдельного мероприятия
</t>
  </si>
  <si>
    <t xml:space="preserve">Источники 
финансирования
</t>
  </si>
  <si>
    <t>районный бюджет</t>
  </si>
  <si>
    <t>Ресурсное обеспечение реализации муниципальной программы за счет всех источников финансирования</t>
  </si>
  <si>
    <t>областной бюджет</t>
  </si>
  <si>
    <t>«Развитие Дубровского сельского поселения Белохолуницкого района Кировской области»</t>
  </si>
  <si>
    <t>Обеспечение дорожной дея-тельности. Капитальный ре-монт, ремонт и восстановле-ние изношенных верхних слоев асфальтобетонных по-крытий, устройство защитных слоев с устранением дефор-мации и повреждений покры-тий автомобильных дорог общего пользования местно-го значения</t>
  </si>
  <si>
    <t>Обеспечение деятельности жилищного хозяйства</t>
  </si>
  <si>
    <t>Обеспечение мероприятий по благоустройству сельского поселения</t>
  </si>
  <si>
    <t>бюджет района</t>
  </si>
  <si>
    <t>Профессиональная подготовка, переподготовка и повышение квалификации</t>
  </si>
  <si>
    <t>Мероприятия в области физической культуры и спорта</t>
  </si>
  <si>
    <t xml:space="preserve">Ликвидация свалок бытовых (коммунальных) отходов
на территории Кировской области, не отвечающих
требованиям природоохранного законодательства,
Белохолуницкий район, Дубровское сельское
поселение, п. Дубровка
</t>
  </si>
  <si>
    <r>
      <rPr>
        <sz val="14"/>
        <rFont val="Times New Roman"/>
        <family val="1"/>
        <charset val="204"/>
      </rPr>
      <t>Приложение №2
Приложение № 3
к муниципальной программе 
Ресурсное обеспечение реализации муниципальной программы за счет всех источников финансирования</t>
    </r>
    <r>
      <rPr>
        <sz val="14"/>
        <color rgb="FFFF0000"/>
        <rFont val="Calibri"/>
        <family val="2"/>
        <scheme val="minor"/>
      </rPr>
      <t xml:space="preserve">
</t>
    </r>
  </si>
  <si>
    <t xml:space="preserve">                                                                                                                                                                                  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</si>
</sst>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FF0000"/>
      <name val="Calibri"/>
      <family val="1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2" fontId="0" fillId="0" borderId="3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2" fontId="7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workbookViewId="0">
      <selection activeCell="B63" sqref="B63:B64"/>
    </sheetView>
  </sheetViews>
  <sheetFormatPr defaultRowHeight="15" x14ac:dyDescent="0.25"/>
  <cols>
    <col min="1" max="1" width="9" bestFit="1" customWidth="1"/>
    <col min="2" max="2" width="14.42578125" customWidth="1"/>
    <col min="3" max="3" width="33.85546875" customWidth="1"/>
    <col min="4" max="4" width="12.85546875" customWidth="1"/>
    <col min="5" max="5" width="11" customWidth="1"/>
    <col min="6" max="6" width="11.140625" customWidth="1"/>
    <col min="7" max="7" width="11.5703125" customWidth="1"/>
    <col min="8" max="8" width="12.85546875" customWidth="1"/>
    <col min="9" max="9" width="10.85546875" customWidth="1"/>
    <col min="10" max="10" width="12.42578125" customWidth="1"/>
    <col min="11" max="11" width="10.28515625" customWidth="1"/>
    <col min="12" max="12" width="18.42578125" customWidth="1"/>
  </cols>
  <sheetData>
    <row r="1" spans="1:12" ht="36" customHeight="1" x14ac:dyDescent="0.3">
      <c r="A1" s="48" t="s">
        <v>39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19.149999999999999" customHeight="1" x14ac:dyDescent="0.3">
      <c r="A2" s="67" t="s">
        <v>40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14.4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9.5" thickBot="1" x14ac:dyDescent="0.35">
      <c r="A4" s="50" t="s">
        <v>29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29.45" customHeight="1" x14ac:dyDescent="0.25">
      <c r="A5" s="14"/>
      <c r="B5" s="14" t="s">
        <v>0</v>
      </c>
      <c r="C5" s="14" t="s">
        <v>26</v>
      </c>
      <c r="D5" s="14" t="s">
        <v>27</v>
      </c>
      <c r="E5" s="39" t="s">
        <v>1</v>
      </c>
      <c r="F5" s="40"/>
      <c r="G5" s="40"/>
      <c r="H5" s="40"/>
      <c r="I5" s="40"/>
      <c r="J5" s="40"/>
      <c r="K5" s="40"/>
      <c r="L5" s="41"/>
    </row>
    <row r="6" spans="1:12" ht="47.45" customHeight="1" x14ac:dyDescent="0.25">
      <c r="A6" s="33"/>
      <c r="B6" s="33"/>
      <c r="C6" s="61"/>
      <c r="D6" s="61"/>
      <c r="E6" s="42"/>
      <c r="F6" s="43"/>
      <c r="G6" s="43"/>
      <c r="H6" s="43"/>
      <c r="I6" s="43"/>
      <c r="J6" s="43"/>
      <c r="K6" s="43"/>
      <c r="L6" s="44"/>
    </row>
    <row r="7" spans="1:12" ht="15.75" thickBot="1" x14ac:dyDescent="0.3">
      <c r="A7" s="33"/>
      <c r="B7" s="33"/>
      <c r="C7" s="61"/>
      <c r="D7" s="61"/>
      <c r="E7" s="45"/>
      <c r="F7" s="46"/>
      <c r="G7" s="46"/>
      <c r="H7" s="46"/>
      <c r="I7" s="46"/>
      <c r="J7" s="46"/>
      <c r="K7" s="46"/>
      <c r="L7" s="47"/>
    </row>
    <row r="8" spans="1:12" ht="15.75" x14ac:dyDescent="0.25">
      <c r="A8" s="33"/>
      <c r="B8" s="33"/>
      <c r="C8" s="61"/>
      <c r="D8" s="61"/>
      <c r="E8" s="1">
        <v>2024</v>
      </c>
      <c r="F8" s="1">
        <v>2025</v>
      </c>
      <c r="G8" s="1">
        <v>2026</v>
      </c>
      <c r="H8" s="1">
        <v>2027</v>
      </c>
      <c r="I8" s="1">
        <v>2028</v>
      </c>
      <c r="J8" s="1">
        <v>2029</v>
      </c>
      <c r="K8" s="1">
        <v>2030</v>
      </c>
      <c r="L8" s="14" t="s">
        <v>4</v>
      </c>
    </row>
    <row r="9" spans="1:12" ht="15.75" x14ac:dyDescent="0.25">
      <c r="A9" s="33"/>
      <c r="B9" s="33"/>
      <c r="C9" s="61"/>
      <c r="D9" s="61"/>
      <c r="E9" s="1" t="s">
        <v>2</v>
      </c>
      <c r="F9" s="11" t="s">
        <v>2</v>
      </c>
      <c r="G9" s="1" t="s">
        <v>2</v>
      </c>
      <c r="H9" s="1" t="s">
        <v>2</v>
      </c>
      <c r="I9" s="1" t="s">
        <v>2</v>
      </c>
      <c r="J9" s="1" t="s">
        <v>2</v>
      </c>
      <c r="K9" s="1" t="s">
        <v>2</v>
      </c>
      <c r="L9" s="33"/>
    </row>
    <row r="10" spans="1:12" ht="16.5" thickBot="1" x14ac:dyDescent="0.3">
      <c r="A10" s="15"/>
      <c r="B10" s="15"/>
      <c r="C10" s="62"/>
      <c r="D10" s="62"/>
      <c r="E10" s="2" t="s">
        <v>3</v>
      </c>
      <c r="F10" s="12" t="s">
        <v>3</v>
      </c>
      <c r="G10" s="2" t="s">
        <v>3</v>
      </c>
      <c r="H10" s="2" t="s">
        <v>3</v>
      </c>
      <c r="I10" s="2" t="s">
        <v>3</v>
      </c>
      <c r="J10" s="2" t="s">
        <v>3</v>
      </c>
      <c r="K10" s="2" t="s">
        <v>3</v>
      </c>
      <c r="L10" s="15"/>
    </row>
    <row r="11" spans="1:12" ht="16.5" thickBot="1" x14ac:dyDescent="0.3">
      <c r="A11" s="14">
        <v>1</v>
      </c>
      <c r="B11" s="16" t="s">
        <v>5</v>
      </c>
      <c r="C11" s="64" t="s">
        <v>31</v>
      </c>
      <c r="D11" s="8" t="s">
        <v>6</v>
      </c>
      <c r="E11" s="9">
        <f>E12+E13+E15+E17</f>
        <v>8935.7199999999993</v>
      </c>
      <c r="F11" s="9">
        <f>F12+F13+F15+F17</f>
        <v>8299.9600000000009</v>
      </c>
      <c r="G11" s="9">
        <f>G12+G15+G17</f>
        <v>6335.41</v>
      </c>
      <c r="H11" s="9">
        <f>H12+H17</f>
        <v>6385.6900000000005</v>
      </c>
      <c r="I11" s="9">
        <f>I17+I12</f>
        <v>6380.6900000000005</v>
      </c>
      <c r="J11" s="9">
        <f>J12+J17</f>
        <v>6380.6900000000005</v>
      </c>
      <c r="K11" s="9">
        <f>K12+K17</f>
        <v>6380.6900000000005</v>
      </c>
      <c r="L11" s="9">
        <f>L12+L13+L15+L17</f>
        <v>49098.249999999985</v>
      </c>
    </row>
    <row r="12" spans="1:12" ht="32.25" thickBot="1" x14ac:dyDescent="0.3">
      <c r="A12" s="33"/>
      <c r="B12" s="52"/>
      <c r="C12" s="65"/>
      <c r="D12" s="10" t="s">
        <v>7</v>
      </c>
      <c r="E12" s="9">
        <f>E43+E49</f>
        <v>2385.8999999999996</v>
      </c>
      <c r="F12" s="9">
        <f t="shared" ref="F12:K12" si="0">F42</f>
        <v>184.42</v>
      </c>
      <c r="G12" s="9">
        <f t="shared" si="0"/>
        <v>201.51</v>
      </c>
      <c r="H12" s="9">
        <f t="shared" si="0"/>
        <v>208.69</v>
      </c>
      <c r="I12" s="9">
        <f t="shared" si="0"/>
        <v>208.69</v>
      </c>
      <c r="J12" s="9">
        <f t="shared" si="0"/>
        <v>208.69</v>
      </c>
      <c r="K12" s="9">
        <f t="shared" si="0"/>
        <v>208.69</v>
      </c>
      <c r="L12" s="9">
        <f>E12+F12+G12+H12+I12+J12+K12</f>
        <v>3606.59</v>
      </c>
    </row>
    <row r="13" spans="1:12" ht="21.6" customHeight="1" x14ac:dyDescent="0.25">
      <c r="A13" s="33"/>
      <c r="B13" s="52"/>
      <c r="C13" s="65"/>
      <c r="D13" s="54" t="s">
        <v>30</v>
      </c>
      <c r="E13" s="29">
        <v>0</v>
      </c>
      <c r="F13" s="29">
        <f>F60</f>
        <v>1853.2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f>E13+F13+G13+H13+I13+J13+K13</f>
        <v>1853.2</v>
      </c>
    </row>
    <row r="14" spans="1:12" ht="19.149999999999999" customHeight="1" thickBot="1" x14ac:dyDescent="0.3">
      <c r="A14" s="33"/>
      <c r="B14" s="52"/>
      <c r="C14" s="65"/>
      <c r="D14" s="55"/>
      <c r="E14" s="30"/>
      <c r="F14" s="30"/>
      <c r="G14" s="30"/>
      <c r="H14" s="30"/>
      <c r="I14" s="30"/>
      <c r="J14" s="30"/>
      <c r="K14" s="30"/>
      <c r="L14" s="30"/>
    </row>
    <row r="15" spans="1:12" x14ac:dyDescent="0.25">
      <c r="A15" s="33"/>
      <c r="B15" s="52"/>
      <c r="C15" s="65"/>
      <c r="D15" s="54" t="s">
        <v>28</v>
      </c>
      <c r="E15" s="29">
        <v>84.2</v>
      </c>
      <c r="F15" s="29">
        <v>0</v>
      </c>
      <c r="G15" s="29">
        <f>G60</f>
        <v>0</v>
      </c>
      <c r="H15" s="29">
        <v>0</v>
      </c>
      <c r="I15" s="29">
        <v>0</v>
      </c>
      <c r="J15" s="29">
        <v>0</v>
      </c>
      <c r="K15" s="29">
        <v>0</v>
      </c>
      <c r="L15" s="29">
        <f>SUM(E15:K16)</f>
        <v>84.2</v>
      </c>
    </row>
    <row r="16" spans="1:12" ht="15.75" thickBot="1" x14ac:dyDescent="0.3">
      <c r="A16" s="33"/>
      <c r="B16" s="52"/>
      <c r="C16" s="65"/>
      <c r="D16" s="56"/>
      <c r="E16" s="63"/>
      <c r="F16" s="63"/>
      <c r="G16" s="63"/>
      <c r="H16" s="63"/>
      <c r="I16" s="63"/>
      <c r="J16" s="63"/>
      <c r="K16" s="63"/>
      <c r="L16" s="63"/>
    </row>
    <row r="17" spans="1:12" x14ac:dyDescent="0.25">
      <c r="A17" s="33"/>
      <c r="B17" s="52"/>
      <c r="C17" s="65"/>
      <c r="D17" s="54" t="s">
        <v>12</v>
      </c>
      <c r="E17" s="29">
        <f>E19+E22+E24+E26+E28+E32+E34+E36+E38+E44+E46+E50+E51+E53+E55+E61+E63+E65</f>
        <v>6465.62</v>
      </c>
      <c r="F17" s="29">
        <f>F19+F22+F24+F26+F28+F30+F32+F34+F36+F38+F44+F46+F51+F53+F55+F58+F61+F63+F65</f>
        <v>6262.34</v>
      </c>
      <c r="G17" s="29">
        <f>G19+G22+G24+G26+G28+G32+G34+G36+G38+G40+G44+G46+G51+G53+G55+G63</f>
        <v>6133.9</v>
      </c>
      <c r="H17" s="29">
        <f>H19+H22+H24+H26+H28+H32+H34+H36+H38+H40+H44+H46+H51+H53+H63</f>
        <v>6177.0000000000009</v>
      </c>
      <c r="I17" s="29">
        <f>I19+I22+I24+I26+I28+I32+I34++I36+I38+I40+I44+I46+I51+I53+I63</f>
        <v>6172.0000000000009</v>
      </c>
      <c r="J17" s="29">
        <f>I17</f>
        <v>6172.0000000000009</v>
      </c>
      <c r="K17" s="29">
        <f>J17</f>
        <v>6172.0000000000009</v>
      </c>
      <c r="L17" s="29">
        <f>L19+L22+L24+L26+L28+L30+L32+L34+L36+L38+L40+L44+L46+L50+L51+L53+L55+L58+L61+L63+L65</f>
        <v>43554.259999999987</v>
      </c>
    </row>
    <row r="18" spans="1:12" ht="15.75" thickBot="1" x14ac:dyDescent="0.3">
      <c r="A18" s="15"/>
      <c r="B18" s="17"/>
      <c r="C18" s="66"/>
      <c r="D18" s="56"/>
      <c r="E18" s="63"/>
      <c r="F18" s="63"/>
      <c r="G18" s="63"/>
      <c r="H18" s="63"/>
      <c r="I18" s="63"/>
      <c r="J18" s="63"/>
      <c r="K18" s="63"/>
      <c r="L18" s="63"/>
    </row>
    <row r="19" spans="1:12" ht="28.15" customHeight="1" thickBot="1" x14ac:dyDescent="0.3">
      <c r="A19" s="14">
        <v>2</v>
      </c>
      <c r="B19" s="31" t="s">
        <v>8</v>
      </c>
      <c r="C19" s="16" t="s">
        <v>9</v>
      </c>
      <c r="D19" s="4" t="s">
        <v>10</v>
      </c>
      <c r="E19" s="5">
        <v>841.35</v>
      </c>
      <c r="F19" s="5">
        <v>781.4</v>
      </c>
      <c r="G19" s="5">
        <v>737.4</v>
      </c>
      <c r="H19" s="5">
        <v>737.4</v>
      </c>
      <c r="I19" s="5">
        <v>737.4</v>
      </c>
      <c r="J19" s="5">
        <v>737.4</v>
      </c>
      <c r="K19" s="5">
        <v>737.4</v>
      </c>
      <c r="L19" s="5">
        <f>SUM(E19:K19)</f>
        <v>5309.75</v>
      </c>
    </row>
    <row r="20" spans="1:12" ht="14.45" customHeight="1" x14ac:dyDescent="0.25">
      <c r="A20" s="33"/>
      <c r="B20" s="59"/>
      <c r="C20" s="52"/>
      <c r="D20" s="31" t="s">
        <v>12</v>
      </c>
      <c r="E20" s="37">
        <v>841.35</v>
      </c>
      <c r="F20" s="37">
        <v>781.4</v>
      </c>
      <c r="G20" s="37">
        <v>737.4</v>
      </c>
      <c r="H20" s="37">
        <v>737.4</v>
      </c>
      <c r="I20" s="37">
        <v>737.4</v>
      </c>
      <c r="J20" s="37">
        <v>737.4</v>
      </c>
      <c r="K20" s="37">
        <v>737.4</v>
      </c>
      <c r="L20" s="37">
        <f>SUM(E20:K21)</f>
        <v>5309.75</v>
      </c>
    </row>
    <row r="21" spans="1:12" ht="15" customHeight="1" thickBot="1" x14ac:dyDescent="0.3">
      <c r="A21" s="15"/>
      <c r="B21" s="32"/>
      <c r="C21" s="17"/>
      <c r="D21" s="57"/>
      <c r="E21" s="58"/>
      <c r="F21" s="58"/>
      <c r="G21" s="60"/>
      <c r="H21" s="38"/>
      <c r="I21" s="38"/>
      <c r="J21" s="38"/>
      <c r="K21" s="38"/>
      <c r="L21" s="58"/>
    </row>
    <row r="22" spans="1:12" ht="31.15" customHeight="1" thickBot="1" x14ac:dyDescent="0.3">
      <c r="A22" s="14">
        <v>3</v>
      </c>
      <c r="B22" s="31" t="s">
        <v>8</v>
      </c>
      <c r="C22" s="16" t="s">
        <v>11</v>
      </c>
      <c r="D22" s="3" t="s">
        <v>10</v>
      </c>
      <c r="E22" s="5">
        <v>2264.8000000000002</v>
      </c>
      <c r="F22" s="5">
        <v>2178.16</v>
      </c>
      <c r="G22" s="5">
        <v>2095.3000000000002</v>
      </c>
      <c r="H22" s="5">
        <v>2042.41</v>
      </c>
      <c r="I22" s="5">
        <v>2042.41</v>
      </c>
      <c r="J22" s="5">
        <v>2042.1</v>
      </c>
      <c r="K22" s="5">
        <v>2042.1</v>
      </c>
      <c r="L22" s="5">
        <f t="shared" ref="L22:L64" si="1">SUM(E22:K22)</f>
        <v>14707.28</v>
      </c>
    </row>
    <row r="23" spans="1:12" ht="32.25" thickBot="1" x14ac:dyDescent="0.3">
      <c r="A23" s="15"/>
      <c r="B23" s="32"/>
      <c r="C23" s="17"/>
      <c r="D23" s="3" t="s">
        <v>12</v>
      </c>
      <c r="E23" s="5">
        <v>2264.8000000000002</v>
      </c>
      <c r="F23" s="5">
        <v>2178.16</v>
      </c>
      <c r="G23" s="5">
        <v>2095.3000000000002</v>
      </c>
      <c r="H23" s="5">
        <v>2042.41</v>
      </c>
      <c r="I23" s="5">
        <v>2042.41</v>
      </c>
      <c r="J23" s="5">
        <v>2042.1</v>
      </c>
      <c r="K23" s="5">
        <v>2042.1</v>
      </c>
      <c r="L23" s="5">
        <f t="shared" si="1"/>
        <v>14707.28</v>
      </c>
    </row>
    <row r="24" spans="1:12" ht="28.9" customHeight="1" thickBot="1" x14ac:dyDescent="0.3">
      <c r="A24" s="14">
        <v>4</v>
      </c>
      <c r="B24" s="31" t="s">
        <v>8</v>
      </c>
      <c r="C24" s="16" t="s">
        <v>13</v>
      </c>
      <c r="D24" s="3" t="s">
        <v>10</v>
      </c>
      <c r="E24" s="5">
        <v>0.8</v>
      </c>
      <c r="F24" s="5">
        <v>0.8</v>
      </c>
      <c r="G24" s="5">
        <v>0.8</v>
      </c>
      <c r="H24" s="5">
        <v>0.8</v>
      </c>
      <c r="I24" s="5">
        <v>0.8</v>
      </c>
      <c r="J24" s="5">
        <v>0.8</v>
      </c>
      <c r="K24" s="5">
        <v>0.8</v>
      </c>
      <c r="L24" s="5">
        <f t="shared" si="1"/>
        <v>5.6</v>
      </c>
    </row>
    <row r="25" spans="1:12" ht="32.25" thickBot="1" x14ac:dyDescent="0.3">
      <c r="A25" s="15"/>
      <c r="B25" s="32"/>
      <c r="C25" s="17"/>
      <c r="D25" s="3" t="s">
        <v>12</v>
      </c>
      <c r="E25" s="5">
        <v>0.8</v>
      </c>
      <c r="F25" s="5">
        <v>0.8</v>
      </c>
      <c r="G25" s="5">
        <v>0.8</v>
      </c>
      <c r="H25" s="5">
        <v>0.8</v>
      </c>
      <c r="I25" s="5">
        <v>0.8</v>
      </c>
      <c r="J25" s="5">
        <v>0.8</v>
      </c>
      <c r="K25" s="5">
        <v>0.8</v>
      </c>
      <c r="L25" s="5">
        <f t="shared" si="1"/>
        <v>5.6</v>
      </c>
    </row>
    <row r="26" spans="1:12" ht="36.6" customHeight="1" thickBot="1" x14ac:dyDescent="0.3">
      <c r="A26" s="14">
        <v>5</v>
      </c>
      <c r="B26" s="31" t="s">
        <v>8</v>
      </c>
      <c r="C26" s="16" t="s">
        <v>14</v>
      </c>
      <c r="D26" s="3" t="s">
        <v>10</v>
      </c>
      <c r="E26" s="5">
        <v>0.4</v>
      </c>
      <c r="F26" s="5">
        <v>0.4</v>
      </c>
      <c r="G26" s="5">
        <v>0.4</v>
      </c>
      <c r="H26" s="5">
        <v>0.4</v>
      </c>
      <c r="I26" s="5">
        <v>0.4</v>
      </c>
      <c r="J26" s="5">
        <v>0.4</v>
      </c>
      <c r="K26" s="5">
        <v>0.4</v>
      </c>
      <c r="L26" s="5">
        <f t="shared" si="1"/>
        <v>2.8</v>
      </c>
    </row>
    <row r="27" spans="1:12" ht="32.25" thickBot="1" x14ac:dyDescent="0.3">
      <c r="A27" s="15"/>
      <c r="B27" s="32"/>
      <c r="C27" s="17"/>
      <c r="D27" s="3" t="s">
        <v>12</v>
      </c>
      <c r="E27" s="5">
        <v>0.4</v>
      </c>
      <c r="F27" s="5">
        <v>0.4</v>
      </c>
      <c r="G27" s="5">
        <v>0.4</v>
      </c>
      <c r="H27" s="5">
        <v>0.4</v>
      </c>
      <c r="I27" s="5">
        <v>0.4</v>
      </c>
      <c r="J27" s="5">
        <v>0.4</v>
      </c>
      <c r="K27" s="5">
        <v>0.4</v>
      </c>
      <c r="L27" s="5">
        <f t="shared" si="1"/>
        <v>2.8</v>
      </c>
    </row>
    <row r="28" spans="1:12" ht="36" customHeight="1" thickBot="1" x14ac:dyDescent="0.3">
      <c r="A28" s="14">
        <v>6</v>
      </c>
      <c r="B28" s="31" t="s">
        <v>8</v>
      </c>
      <c r="C28" s="16" t="s">
        <v>14</v>
      </c>
      <c r="D28" s="3" t="s">
        <v>10</v>
      </c>
      <c r="E28" s="5">
        <v>0.12</v>
      </c>
      <c r="F28" s="5">
        <v>0.12</v>
      </c>
      <c r="G28" s="5">
        <v>0.12</v>
      </c>
      <c r="H28" s="5">
        <v>0.12</v>
      </c>
      <c r="I28" s="5">
        <v>0.12</v>
      </c>
      <c r="J28" s="5">
        <v>0.12</v>
      </c>
      <c r="K28" s="5">
        <v>0.12</v>
      </c>
      <c r="L28" s="5">
        <f t="shared" si="1"/>
        <v>0.84</v>
      </c>
    </row>
    <row r="29" spans="1:12" ht="32.25" thickBot="1" x14ac:dyDescent="0.3">
      <c r="A29" s="15"/>
      <c r="B29" s="32"/>
      <c r="C29" s="17"/>
      <c r="D29" s="3" t="s">
        <v>12</v>
      </c>
      <c r="E29" s="5">
        <v>0.12</v>
      </c>
      <c r="F29" s="5">
        <v>0.12</v>
      </c>
      <c r="G29" s="5">
        <v>0.12</v>
      </c>
      <c r="H29" s="5">
        <v>0.12</v>
      </c>
      <c r="I29" s="5">
        <v>0.12</v>
      </c>
      <c r="J29" s="5">
        <v>0.12</v>
      </c>
      <c r="K29" s="5">
        <v>0.12</v>
      </c>
      <c r="L29" s="5">
        <f t="shared" si="1"/>
        <v>0.84</v>
      </c>
    </row>
    <row r="30" spans="1:12" ht="32.450000000000003" customHeight="1" thickBot="1" x14ac:dyDescent="0.3">
      <c r="A30" s="14">
        <v>7</v>
      </c>
      <c r="B30" s="16" t="s">
        <v>8</v>
      </c>
      <c r="C30" s="16" t="s">
        <v>15</v>
      </c>
      <c r="D30" s="3" t="s">
        <v>10</v>
      </c>
      <c r="E30" s="5">
        <v>0</v>
      </c>
      <c r="F30" s="5">
        <v>5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f t="shared" si="1"/>
        <v>5</v>
      </c>
    </row>
    <row r="31" spans="1:12" ht="32.25" thickBot="1" x14ac:dyDescent="0.3">
      <c r="A31" s="15"/>
      <c r="B31" s="17"/>
      <c r="C31" s="17"/>
      <c r="D31" s="3" t="s">
        <v>12</v>
      </c>
      <c r="E31" s="5">
        <v>0</v>
      </c>
      <c r="F31" s="5">
        <v>5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f t="shared" si="1"/>
        <v>5</v>
      </c>
    </row>
    <row r="32" spans="1:12" ht="37.15" customHeight="1" thickBot="1" x14ac:dyDescent="0.3">
      <c r="A32" s="14">
        <v>8</v>
      </c>
      <c r="B32" s="16" t="s">
        <v>8</v>
      </c>
      <c r="C32" s="16" t="s">
        <v>16</v>
      </c>
      <c r="D32" s="4" t="s">
        <v>10</v>
      </c>
      <c r="E32" s="5">
        <v>329.43</v>
      </c>
      <c r="F32" s="5">
        <v>332.92</v>
      </c>
      <c r="G32" s="5">
        <v>332.93</v>
      </c>
      <c r="H32" s="5">
        <v>292.92</v>
      </c>
      <c r="I32" s="5">
        <v>292.92</v>
      </c>
      <c r="J32" s="5">
        <v>292.92</v>
      </c>
      <c r="K32" s="5">
        <v>292.92</v>
      </c>
      <c r="L32" s="5">
        <f t="shared" si="1"/>
        <v>2166.96</v>
      </c>
    </row>
    <row r="33" spans="1:12" ht="32.25" thickBot="1" x14ac:dyDescent="0.3">
      <c r="A33" s="15"/>
      <c r="B33" s="17"/>
      <c r="C33" s="17"/>
      <c r="D33" s="4" t="s">
        <v>12</v>
      </c>
      <c r="E33" s="5">
        <v>329.43</v>
      </c>
      <c r="F33" s="5">
        <v>332.92</v>
      </c>
      <c r="G33" s="5">
        <v>332.93</v>
      </c>
      <c r="H33" s="5">
        <v>292.92</v>
      </c>
      <c r="I33" s="5">
        <v>292.92</v>
      </c>
      <c r="J33" s="5">
        <v>292.92</v>
      </c>
      <c r="K33" s="5">
        <v>292.92</v>
      </c>
      <c r="L33" s="5">
        <f t="shared" si="1"/>
        <v>2166.96</v>
      </c>
    </row>
    <row r="34" spans="1:12" ht="38.450000000000003" customHeight="1" thickBot="1" x14ac:dyDescent="0.3">
      <c r="A34" s="14">
        <v>9</v>
      </c>
      <c r="B34" s="16" t="s">
        <v>8</v>
      </c>
      <c r="C34" s="16" t="s">
        <v>17</v>
      </c>
      <c r="D34" s="4" t="s">
        <v>10</v>
      </c>
      <c r="E34" s="5">
        <v>1.92</v>
      </c>
      <c r="F34" s="5">
        <v>2.2000000000000002</v>
      </c>
      <c r="G34" s="5">
        <v>2.2000000000000002</v>
      </c>
      <c r="H34" s="5">
        <v>2.2000000000000002</v>
      </c>
      <c r="I34" s="5">
        <v>2.2000000000000002</v>
      </c>
      <c r="J34" s="5">
        <v>2.2200000000000002</v>
      </c>
      <c r="K34" s="5">
        <v>2.2000000000000002</v>
      </c>
      <c r="L34" s="5">
        <f t="shared" si="1"/>
        <v>15.14</v>
      </c>
    </row>
    <row r="35" spans="1:12" ht="32.25" thickBot="1" x14ac:dyDescent="0.3">
      <c r="A35" s="15"/>
      <c r="B35" s="17"/>
      <c r="C35" s="17"/>
      <c r="D35" s="4" t="s">
        <v>12</v>
      </c>
      <c r="E35" s="5">
        <v>1.92</v>
      </c>
      <c r="F35" s="5">
        <v>2.2000000000000002</v>
      </c>
      <c r="G35" s="5">
        <v>2.2000000000000002</v>
      </c>
      <c r="H35" s="5">
        <v>2.2000000000000002</v>
      </c>
      <c r="I35" s="5">
        <v>2.2000000000000002</v>
      </c>
      <c r="J35" s="5">
        <v>2.2000000000000002</v>
      </c>
      <c r="K35" s="5">
        <v>2.2000000000000002</v>
      </c>
      <c r="L35" s="5">
        <f t="shared" si="1"/>
        <v>15.119999999999997</v>
      </c>
    </row>
    <row r="36" spans="1:12" ht="45.6" customHeight="1" thickBot="1" x14ac:dyDescent="0.3">
      <c r="A36" s="14">
        <v>10</v>
      </c>
      <c r="B36" s="16" t="s">
        <v>8</v>
      </c>
      <c r="C36" s="16" t="s">
        <v>18</v>
      </c>
      <c r="D36" s="4" t="s">
        <v>10</v>
      </c>
      <c r="E36" s="5">
        <v>5</v>
      </c>
      <c r="F36" s="5">
        <v>5</v>
      </c>
      <c r="G36" s="5">
        <v>5</v>
      </c>
      <c r="H36" s="5">
        <v>5</v>
      </c>
      <c r="I36" s="5">
        <v>0</v>
      </c>
      <c r="J36" s="5">
        <v>0</v>
      </c>
      <c r="K36" s="5">
        <v>0</v>
      </c>
      <c r="L36" s="5">
        <f t="shared" si="1"/>
        <v>20</v>
      </c>
    </row>
    <row r="37" spans="1:12" ht="32.25" thickBot="1" x14ac:dyDescent="0.3">
      <c r="A37" s="15"/>
      <c r="B37" s="17"/>
      <c r="C37" s="17"/>
      <c r="D37" s="4" t="s">
        <v>12</v>
      </c>
      <c r="E37" s="5">
        <v>5</v>
      </c>
      <c r="F37" s="5">
        <v>5</v>
      </c>
      <c r="G37" s="5">
        <v>5</v>
      </c>
      <c r="H37" s="5">
        <v>5</v>
      </c>
      <c r="I37" s="5">
        <v>0</v>
      </c>
      <c r="J37" s="5">
        <v>0</v>
      </c>
      <c r="K37" s="5">
        <v>0</v>
      </c>
      <c r="L37" s="5">
        <f t="shared" si="1"/>
        <v>20</v>
      </c>
    </row>
    <row r="38" spans="1:12" ht="31.9" customHeight="1" thickBot="1" x14ac:dyDescent="0.3">
      <c r="A38" s="14">
        <v>11</v>
      </c>
      <c r="B38" s="31" t="s">
        <v>8</v>
      </c>
      <c r="C38" s="31" t="s">
        <v>19</v>
      </c>
      <c r="D38" s="4" t="s">
        <v>10</v>
      </c>
      <c r="E38" s="5">
        <v>15.99</v>
      </c>
      <c r="F38" s="5">
        <v>1.5</v>
      </c>
      <c r="G38" s="5">
        <v>1.5</v>
      </c>
      <c r="H38" s="5">
        <v>1.5</v>
      </c>
      <c r="I38" s="5">
        <v>1.5</v>
      </c>
      <c r="J38" s="5">
        <v>1.5</v>
      </c>
      <c r="K38" s="5">
        <v>1.5</v>
      </c>
      <c r="L38" s="5">
        <f t="shared" si="1"/>
        <v>24.990000000000002</v>
      </c>
    </row>
    <row r="39" spans="1:12" ht="32.25" thickBot="1" x14ac:dyDescent="0.3">
      <c r="A39" s="15"/>
      <c r="B39" s="32"/>
      <c r="C39" s="32"/>
      <c r="D39" s="4" t="s">
        <v>12</v>
      </c>
      <c r="E39" s="5">
        <v>15.99</v>
      </c>
      <c r="F39" s="5">
        <v>1.5</v>
      </c>
      <c r="G39" s="5">
        <v>1.5</v>
      </c>
      <c r="H39" s="5">
        <v>1.5</v>
      </c>
      <c r="I39" s="5">
        <v>1.5</v>
      </c>
      <c r="J39" s="5">
        <v>1.5</v>
      </c>
      <c r="K39" s="5">
        <v>1.5</v>
      </c>
      <c r="L39" s="5">
        <f t="shared" si="1"/>
        <v>24.990000000000002</v>
      </c>
    </row>
    <row r="40" spans="1:12" ht="28.15" customHeight="1" thickBot="1" x14ac:dyDescent="0.3">
      <c r="A40" s="14">
        <v>12</v>
      </c>
      <c r="B40" s="16" t="s">
        <v>8</v>
      </c>
      <c r="C40" s="16" t="s">
        <v>20</v>
      </c>
      <c r="D40" s="4" t="s">
        <v>10</v>
      </c>
      <c r="E40" s="5">
        <v>0</v>
      </c>
      <c r="F40" s="5">
        <v>0</v>
      </c>
      <c r="G40" s="5">
        <v>153.35</v>
      </c>
      <c r="H40" s="5">
        <v>308.85000000000002</v>
      </c>
      <c r="I40" s="5">
        <v>308.85000000000002</v>
      </c>
      <c r="J40" s="5">
        <v>308.85000000000002</v>
      </c>
      <c r="K40" s="5">
        <v>308.85000000000002</v>
      </c>
      <c r="L40" s="5">
        <f t="shared" si="1"/>
        <v>1388.75</v>
      </c>
    </row>
    <row r="41" spans="1:12" ht="32.25" thickBot="1" x14ac:dyDescent="0.3">
      <c r="A41" s="15"/>
      <c r="B41" s="17"/>
      <c r="C41" s="17"/>
      <c r="D41" s="4" t="s">
        <v>12</v>
      </c>
      <c r="E41" s="5">
        <v>0</v>
      </c>
      <c r="F41" s="5">
        <v>0</v>
      </c>
      <c r="G41" s="5">
        <v>153.35</v>
      </c>
      <c r="H41" s="5">
        <v>308.85000000000002</v>
      </c>
      <c r="I41" s="5">
        <v>308.85000000000002</v>
      </c>
      <c r="J41" s="5">
        <v>308.85000000000002</v>
      </c>
      <c r="K41" s="5">
        <v>308.85000000000002</v>
      </c>
      <c r="L41" s="5">
        <f t="shared" si="1"/>
        <v>1388.75</v>
      </c>
    </row>
    <row r="42" spans="1:12" ht="39.6" customHeight="1" thickBot="1" x14ac:dyDescent="0.3">
      <c r="A42" s="14">
        <v>13</v>
      </c>
      <c r="B42" s="16" t="s">
        <v>8</v>
      </c>
      <c r="C42" s="16" t="s">
        <v>21</v>
      </c>
      <c r="D42" s="4" t="s">
        <v>10</v>
      </c>
      <c r="E42" s="5">
        <v>156.19999999999999</v>
      </c>
      <c r="F42" s="5">
        <v>184.42</v>
      </c>
      <c r="G42" s="5">
        <v>201.51</v>
      </c>
      <c r="H42" s="5">
        <v>208.69</v>
      </c>
      <c r="I42" s="5">
        <v>208.69</v>
      </c>
      <c r="J42" s="5">
        <v>208.69</v>
      </c>
      <c r="K42" s="5">
        <v>208.69</v>
      </c>
      <c r="L42" s="5">
        <f t="shared" si="1"/>
        <v>1376.89</v>
      </c>
    </row>
    <row r="43" spans="1:12" ht="55.15" customHeight="1" thickBot="1" x14ac:dyDescent="0.3">
      <c r="A43" s="15"/>
      <c r="B43" s="17"/>
      <c r="C43" s="17"/>
      <c r="D43" s="4" t="s">
        <v>7</v>
      </c>
      <c r="E43" s="5">
        <v>156.19999999999999</v>
      </c>
      <c r="F43" s="5">
        <v>184.42</v>
      </c>
      <c r="G43" s="5">
        <v>201.51</v>
      </c>
      <c r="H43" s="5">
        <v>208.69</v>
      </c>
      <c r="I43" s="5">
        <v>208.69</v>
      </c>
      <c r="J43" s="5">
        <v>208.69</v>
      </c>
      <c r="K43" s="5">
        <v>208.69</v>
      </c>
      <c r="L43" s="5">
        <f t="shared" si="1"/>
        <v>1376.89</v>
      </c>
    </row>
    <row r="44" spans="1:12" ht="39.6" customHeight="1" thickBot="1" x14ac:dyDescent="0.3">
      <c r="A44" s="14">
        <v>14</v>
      </c>
      <c r="B44" s="16" t="s">
        <v>8</v>
      </c>
      <c r="C44" s="16" t="s">
        <v>22</v>
      </c>
      <c r="D44" s="4" t="s">
        <v>10</v>
      </c>
      <c r="E44" s="5">
        <v>1689.6</v>
      </c>
      <c r="F44" s="5">
        <v>1893.3</v>
      </c>
      <c r="G44" s="5">
        <v>1906.5</v>
      </c>
      <c r="H44" s="5">
        <v>1915.5</v>
      </c>
      <c r="I44" s="5">
        <v>1915.5</v>
      </c>
      <c r="J44" s="5">
        <v>1915.5</v>
      </c>
      <c r="K44" s="5">
        <v>1915.5</v>
      </c>
      <c r="L44" s="5">
        <f t="shared" si="1"/>
        <v>13151.4</v>
      </c>
    </row>
    <row r="45" spans="1:12" ht="44.45" customHeight="1" thickBot="1" x14ac:dyDescent="0.3">
      <c r="A45" s="15"/>
      <c r="B45" s="17"/>
      <c r="C45" s="17"/>
      <c r="D45" s="4" t="s">
        <v>12</v>
      </c>
      <c r="E45" s="5">
        <v>1689.6</v>
      </c>
      <c r="F45" s="5">
        <v>1893.3</v>
      </c>
      <c r="G45" s="5">
        <v>1906.5</v>
      </c>
      <c r="H45" s="5">
        <v>1915.5</v>
      </c>
      <c r="I45" s="5">
        <v>1915.5</v>
      </c>
      <c r="J45" s="5">
        <v>1915.5</v>
      </c>
      <c r="K45" s="5">
        <v>1915.5</v>
      </c>
      <c r="L45" s="5">
        <f t="shared" si="1"/>
        <v>13151.4</v>
      </c>
    </row>
    <row r="46" spans="1:12" ht="28.9" customHeight="1" thickBot="1" x14ac:dyDescent="0.3">
      <c r="A46" s="14">
        <v>15</v>
      </c>
      <c r="B46" s="16" t="s">
        <v>8</v>
      </c>
      <c r="C46" s="16" t="s">
        <v>23</v>
      </c>
      <c r="D46" s="4" t="s">
        <v>10</v>
      </c>
      <c r="E46" s="5">
        <v>737.33</v>
      </c>
      <c r="F46" s="5">
        <v>571.20000000000005</v>
      </c>
      <c r="G46" s="5">
        <v>578.70000000000005</v>
      </c>
      <c r="H46" s="5">
        <v>611.1</v>
      </c>
      <c r="I46" s="5">
        <v>611.1</v>
      </c>
      <c r="J46" s="5">
        <v>611.1</v>
      </c>
      <c r="K46" s="5">
        <v>611.1</v>
      </c>
      <c r="L46" s="5">
        <f t="shared" si="1"/>
        <v>4331.63</v>
      </c>
    </row>
    <row r="47" spans="1:12" ht="32.25" thickBot="1" x14ac:dyDescent="0.3">
      <c r="A47" s="15"/>
      <c r="B47" s="17"/>
      <c r="C47" s="17"/>
      <c r="D47" s="4" t="s">
        <v>12</v>
      </c>
      <c r="E47" s="5">
        <v>737.33</v>
      </c>
      <c r="F47" s="5">
        <v>571.20000000000005</v>
      </c>
      <c r="G47" s="5">
        <v>578.70000000000005</v>
      </c>
      <c r="H47" s="5">
        <v>611.1</v>
      </c>
      <c r="I47" s="5">
        <v>611.1</v>
      </c>
      <c r="J47" s="5">
        <v>611.1</v>
      </c>
      <c r="K47" s="5">
        <v>611.1</v>
      </c>
      <c r="L47" s="5">
        <f t="shared" si="1"/>
        <v>4331.63</v>
      </c>
    </row>
    <row r="48" spans="1:12" ht="30.6" customHeight="1" thickBot="1" x14ac:dyDescent="0.3">
      <c r="A48" s="14">
        <v>16</v>
      </c>
      <c r="B48" s="16" t="s">
        <v>8</v>
      </c>
      <c r="C48" s="18" t="s">
        <v>32</v>
      </c>
      <c r="D48" s="4" t="s">
        <v>10</v>
      </c>
      <c r="E48" s="5">
        <v>2231.94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f t="shared" si="1"/>
        <v>2231.94</v>
      </c>
    </row>
    <row r="49" spans="1:12" ht="32.25" thickBot="1" x14ac:dyDescent="0.3">
      <c r="A49" s="33"/>
      <c r="B49" s="52"/>
      <c r="C49" s="53"/>
      <c r="D49" s="4" t="s">
        <v>7</v>
      </c>
      <c r="E49" s="5">
        <v>2229.6999999999998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f t="shared" si="1"/>
        <v>2229.6999999999998</v>
      </c>
    </row>
    <row r="50" spans="1:12" ht="126.6" customHeight="1" thickBot="1" x14ac:dyDescent="0.3">
      <c r="A50" s="15"/>
      <c r="B50" s="17"/>
      <c r="C50" s="19"/>
      <c r="D50" s="4" t="s">
        <v>12</v>
      </c>
      <c r="E50" s="5">
        <v>2.2400000000000002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f t="shared" si="1"/>
        <v>2.2400000000000002</v>
      </c>
    </row>
    <row r="51" spans="1:12" ht="30.6" customHeight="1" thickBot="1" x14ac:dyDescent="0.3">
      <c r="A51" s="14">
        <v>17</v>
      </c>
      <c r="B51" s="16" t="s">
        <v>8</v>
      </c>
      <c r="C51" s="18" t="s">
        <v>33</v>
      </c>
      <c r="D51" s="4" t="s">
        <v>10</v>
      </c>
      <c r="E51" s="5">
        <v>98.2</v>
      </c>
      <c r="F51" s="5">
        <v>99</v>
      </c>
      <c r="G51" s="5">
        <v>70.900000000000006</v>
      </c>
      <c r="H51" s="5">
        <v>10</v>
      </c>
      <c r="I51" s="5">
        <v>10</v>
      </c>
      <c r="J51" s="5">
        <v>10</v>
      </c>
      <c r="K51" s="5">
        <v>10</v>
      </c>
      <c r="L51" s="5">
        <f t="shared" si="1"/>
        <v>308.10000000000002</v>
      </c>
    </row>
    <row r="52" spans="1:12" ht="31.15" customHeight="1" thickBot="1" x14ac:dyDescent="0.3">
      <c r="A52" s="15"/>
      <c r="B52" s="17"/>
      <c r="C52" s="19"/>
      <c r="D52" s="4" t="s">
        <v>12</v>
      </c>
      <c r="E52" s="5">
        <v>98.2</v>
      </c>
      <c r="F52" s="5">
        <v>99</v>
      </c>
      <c r="G52" s="5">
        <v>70.900000000000006</v>
      </c>
      <c r="H52" s="5">
        <v>10</v>
      </c>
      <c r="I52" s="5">
        <v>10</v>
      </c>
      <c r="J52" s="5">
        <v>10</v>
      </c>
      <c r="K52" s="5">
        <v>10</v>
      </c>
      <c r="L52" s="5">
        <f t="shared" si="1"/>
        <v>308.10000000000002</v>
      </c>
    </row>
    <row r="53" spans="1:12" ht="37.15" customHeight="1" thickBot="1" x14ac:dyDescent="0.3">
      <c r="A53" s="14">
        <v>18</v>
      </c>
      <c r="B53" s="16" t="s">
        <v>8</v>
      </c>
      <c r="C53" s="18" t="s">
        <v>24</v>
      </c>
      <c r="D53" s="4" t="s">
        <v>10</v>
      </c>
      <c r="E53" s="5">
        <v>46.87</v>
      </c>
      <c r="F53" s="5">
        <v>50</v>
      </c>
      <c r="G53" s="5">
        <v>50</v>
      </c>
      <c r="H53" s="5">
        <v>50</v>
      </c>
      <c r="I53" s="5">
        <v>50</v>
      </c>
      <c r="J53" s="5">
        <v>50</v>
      </c>
      <c r="K53" s="5">
        <v>50</v>
      </c>
      <c r="L53" s="5">
        <f t="shared" si="1"/>
        <v>346.87</v>
      </c>
    </row>
    <row r="54" spans="1:12" ht="32.25" thickBot="1" x14ac:dyDescent="0.3">
      <c r="A54" s="34"/>
      <c r="B54" s="36"/>
      <c r="C54" s="35"/>
      <c r="D54" s="4" t="s">
        <v>12</v>
      </c>
      <c r="E54" s="5">
        <v>46.87</v>
      </c>
      <c r="F54" s="5">
        <v>50</v>
      </c>
      <c r="G54" s="5">
        <v>50</v>
      </c>
      <c r="H54" s="5">
        <v>50</v>
      </c>
      <c r="I54" s="5">
        <v>50</v>
      </c>
      <c r="J54" s="5">
        <v>50</v>
      </c>
      <c r="K54" s="5">
        <v>50</v>
      </c>
      <c r="L54" s="5">
        <f t="shared" si="1"/>
        <v>346.87</v>
      </c>
    </row>
    <row r="55" spans="1:12" ht="39" customHeight="1" thickBot="1" x14ac:dyDescent="0.3">
      <c r="A55" s="14">
        <v>19</v>
      </c>
      <c r="B55" s="16" t="s">
        <v>8</v>
      </c>
      <c r="C55" s="18" t="s">
        <v>34</v>
      </c>
      <c r="D55" s="4" t="s">
        <v>10</v>
      </c>
      <c r="E55" s="5">
        <v>225.3</v>
      </c>
      <c r="F55" s="5">
        <v>40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f t="shared" ref="L55:L62" si="2">SUM(E55:K55)</f>
        <v>265.3</v>
      </c>
    </row>
    <row r="56" spans="1:12" ht="32.25" thickBot="1" x14ac:dyDescent="0.3">
      <c r="A56" s="15"/>
      <c r="B56" s="17"/>
      <c r="C56" s="19"/>
      <c r="D56" s="4" t="s">
        <v>12</v>
      </c>
      <c r="E56" s="5">
        <v>225.3</v>
      </c>
      <c r="F56" s="5">
        <v>40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f t="shared" si="2"/>
        <v>265.3</v>
      </c>
    </row>
    <row r="57" spans="1:12" ht="39" customHeight="1" thickBot="1" x14ac:dyDescent="0.3">
      <c r="A57" s="20">
        <v>20</v>
      </c>
      <c r="B57" s="23" t="s">
        <v>8</v>
      </c>
      <c r="C57" s="26" t="s">
        <v>38</v>
      </c>
      <c r="D57" s="6" t="s">
        <v>10</v>
      </c>
      <c r="E57" s="7">
        <v>84.2</v>
      </c>
      <c r="F57" s="7">
        <f>F58+F59+F60</f>
        <v>1950.74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f t="shared" si="2"/>
        <v>2034.94</v>
      </c>
    </row>
    <row r="58" spans="1:12" ht="32.25" thickBot="1" x14ac:dyDescent="0.3">
      <c r="A58" s="21"/>
      <c r="B58" s="24"/>
      <c r="C58" s="27"/>
      <c r="D58" s="6" t="s">
        <v>12</v>
      </c>
      <c r="E58" s="7">
        <v>0</v>
      </c>
      <c r="F58" s="7">
        <v>97.54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f t="shared" si="2"/>
        <v>97.54</v>
      </c>
    </row>
    <row r="59" spans="1:12" ht="32.25" thickBot="1" x14ac:dyDescent="0.3">
      <c r="A59" s="21"/>
      <c r="B59" s="24"/>
      <c r="C59" s="27"/>
      <c r="D59" s="6" t="s">
        <v>35</v>
      </c>
      <c r="E59" s="7">
        <v>84.2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f t="shared" ref="L59" si="3">SUM(E59:K59)</f>
        <v>84.2</v>
      </c>
    </row>
    <row r="60" spans="1:12" ht="46.9" customHeight="1" thickBot="1" x14ac:dyDescent="0.3">
      <c r="A60" s="22"/>
      <c r="B60" s="25"/>
      <c r="C60" s="28"/>
      <c r="D60" s="6" t="s">
        <v>30</v>
      </c>
      <c r="E60" s="7">
        <v>0</v>
      </c>
      <c r="F60" s="7">
        <v>1853.2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f t="shared" si="2"/>
        <v>1853.2</v>
      </c>
    </row>
    <row r="61" spans="1:12" ht="39" customHeight="1" thickBot="1" x14ac:dyDescent="0.3">
      <c r="A61" s="14">
        <v>21</v>
      </c>
      <c r="B61" s="16" t="s">
        <v>8</v>
      </c>
      <c r="C61" s="18" t="s">
        <v>36</v>
      </c>
      <c r="D61" s="4" t="s">
        <v>10</v>
      </c>
      <c r="E61" s="5">
        <v>2.7</v>
      </c>
      <c r="F61" s="5">
        <v>5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f t="shared" si="2"/>
        <v>7.7</v>
      </c>
    </row>
    <row r="62" spans="1:12" ht="32.25" thickBot="1" x14ac:dyDescent="0.3">
      <c r="A62" s="15"/>
      <c r="B62" s="17"/>
      <c r="C62" s="19"/>
      <c r="D62" s="4" t="s">
        <v>12</v>
      </c>
      <c r="E62" s="5">
        <v>2.7</v>
      </c>
      <c r="F62" s="5">
        <v>5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f t="shared" si="2"/>
        <v>7.7</v>
      </c>
    </row>
    <row r="63" spans="1:12" ht="37.5" customHeight="1" thickBot="1" x14ac:dyDescent="0.3">
      <c r="A63" s="14">
        <v>22</v>
      </c>
      <c r="B63" s="16" t="s">
        <v>8</v>
      </c>
      <c r="C63" s="18" t="s">
        <v>25</v>
      </c>
      <c r="D63" s="4" t="s">
        <v>10</v>
      </c>
      <c r="E63" s="5">
        <v>198.8</v>
      </c>
      <c r="F63" s="5">
        <v>198.8</v>
      </c>
      <c r="G63" s="5">
        <v>198.8</v>
      </c>
      <c r="H63" s="5">
        <v>198.8</v>
      </c>
      <c r="I63" s="5">
        <v>198.8</v>
      </c>
      <c r="J63" s="5">
        <v>198.8</v>
      </c>
      <c r="K63" s="5">
        <v>198.8</v>
      </c>
      <c r="L63" s="5">
        <f t="shared" si="1"/>
        <v>1391.6</v>
      </c>
    </row>
    <row r="64" spans="1:12" ht="32.25" thickBot="1" x14ac:dyDescent="0.3">
      <c r="A64" s="15"/>
      <c r="B64" s="17"/>
      <c r="C64" s="19"/>
      <c r="D64" s="4" t="s">
        <v>12</v>
      </c>
      <c r="E64" s="5">
        <v>198.8</v>
      </c>
      <c r="F64" s="5">
        <v>198.8</v>
      </c>
      <c r="G64" s="5">
        <v>198.8</v>
      </c>
      <c r="H64" s="5">
        <v>198.8</v>
      </c>
      <c r="I64" s="5">
        <v>198.8</v>
      </c>
      <c r="J64" s="5">
        <v>198.8</v>
      </c>
      <c r="K64" s="5">
        <v>198.8</v>
      </c>
      <c r="L64" s="5">
        <f t="shared" si="1"/>
        <v>1391.6</v>
      </c>
    </row>
    <row r="65" spans="1:12" ht="39" customHeight="1" thickBot="1" x14ac:dyDescent="0.3">
      <c r="A65" s="14">
        <v>23</v>
      </c>
      <c r="B65" s="16" t="s">
        <v>8</v>
      </c>
      <c r="C65" s="18" t="s">
        <v>37</v>
      </c>
      <c r="D65" s="4" t="s">
        <v>10</v>
      </c>
      <c r="E65" s="5">
        <v>4.7699999999999996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f t="shared" ref="L65:L66" si="4">SUM(E65:K65)</f>
        <v>4.7699999999999996</v>
      </c>
    </row>
    <row r="66" spans="1:12" ht="32.25" thickBot="1" x14ac:dyDescent="0.3">
      <c r="A66" s="15"/>
      <c r="B66" s="17"/>
      <c r="C66" s="19"/>
      <c r="D66" s="4" t="s">
        <v>12</v>
      </c>
      <c r="E66" s="5">
        <v>4.7699999999999996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f t="shared" si="4"/>
        <v>4.7699999999999996</v>
      </c>
    </row>
  </sheetData>
  <mergeCells count="115">
    <mergeCell ref="C5:C10"/>
    <mergeCell ref="D5:D10"/>
    <mergeCell ref="L17:L18"/>
    <mergeCell ref="A11:A18"/>
    <mergeCell ref="B11:B18"/>
    <mergeCell ref="C11:C18"/>
    <mergeCell ref="J15:J16"/>
    <mergeCell ref="K15:K16"/>
    <mergeCell ref="L15:L16"/>
    <mergeCell ref="E17:E18"/>
    <mergeCell ref="F17:F18"/>
    <mergeCell ref="G17:G18"/>
    <mergeCell ref="H17:H18"/>
    <mergeCell ref="I17:I18"/>
    <mergeCell ref="J17:J18"/>
    <mergeCell ref="K17:K18"/>
    <mergeCell ref="E15:E16"/>
    <mergeCell ref="F15:F16"/>
    <mergeCell ref="G15:G16"/>
    <mergeCell ref="H15:H16"/>
    <mergeCell ref="I15:I16"/>
    <mergeCell ref="L13:L14"/>
    <mergeCell ref="F13:F14"/>
    <mergeCell ref="A5:A10"/>
    <mergeCell ref="A19:A21"/>
    <mergeCell ref="B19:B21"/>
    <mergeCell ref="C19:C21"/>
    <mergeCell ref="E20:E21"/>
    <mergeCell ref="F20:F21"/>
    <mergeCell ref="G20:G21"/>
    <mergeCell ref="H20:H21"/>
    <mergeCell ref="I20:I21"/>
    <mergeCell ref="J20:J21"/>
    <mergeCell ref="A22:A23"/>
    <mergeCell ref="B22:B23"/>
    <mergeCell ref="C22:C23"/>
    <mergeCell ref="A24:A25"/>
    <mergeCell ref="B24:B25"/>
    <mergeCell ref="C24:C25"/>
    <mergeCell ref="C26:C27"/>
    <mergeCell ref="A28:A29"/>
    <mergeCell ref="B28:B29"/>
    <mergeCell ref="C28:C29"/>
    <mergeCell ref="A1:L1"/>
    <mergeCell ref="A2:L2"/>
    <mergeCell ref="A4:L4"/>
    <mergeCell ref="A48:A50"/>
    <mergeCell ref="B48:B50"/>
    <mergeCell ref="C48:C50"/>
    <mergeCell ref="D13:D14"/>
    <mergeCell ref="E13:E14"/>
    <mergeCell ref="C38:C39"/>
    <mergeCell ref="A40:A41"/>
    <mergeCell ref="B40:B41"/>
    <mergeCell ref="C40:C41"/>
    <mergeCell ref="A34:A35"/>
    <mergeCell ref="B34:B35"/>
    <mergeCell ref="C34:C35"/>
    <mergeCell ref="A36:A37"/>
    <mergeCell ref="B36:B37"/>
    <mergeCell ref="C36:C37"/>
    <mergeCell ref="A30:A31"/>
    <mergeCell ref="D15:D16"/>
    <mergeCell ref="D17:D18"/>
    <mergeCell ref="D20:D21"/>
    <mergeCell ref="A46:A47"/>
    <mergeCell ref="B46:B47"/>
    <mergeCell ref="B5:B10"/>
    <mergeCell ref="J13:J14"/>
    <mergeCell ref="K13:K14"/>
    <mergeCell ref="A53:A54"/>
    <mergeCell ref="C53:C54"/>
    <mergeCell ref="B53:B54"/>
    <mergeCell ref="C46:C47"/>
    <mergeCell ref="A51:A52"/>
    <mergeCell ref="B51:B52"/>
    <mergeCell ref="C51:C52"/>
    <mergeCell ref="A42:A43"/>
    <mergeCell ref="B42:B43"/>
    <mergeCell ref="C42:C43"/>
    <mergeCell ref="A44:A45"/>
    <mergeCell ref="B44:B45"/>
    <mergeCell ref="C44:C45"/>
    <mergeCell ref="A38:A39"/>
    <mergeCell ref="B38:B39"/>
    <mergeCell ref="B30:B31"/>
    <mergeCell ref="C30:C31"/>
    <mergeCell ref="K20:K21"/>
    <mergeCell ref="E5:L7"/>
    <mergeCell ref="L8:L10"/>
    <mergeCell ref="L20:L21"/>
    <mergeCell ref="A3:L3"/>
    <mergeCell ref="A61:A62"/>
    <mergeCell ref="B61:B62"/>
    <mergeCell ref="C61:C62"/>
    <mergeCell ref="A65:A66"/>
    <mergeCell ref="B65:B66"/>
    <mergeCell ref="C65:C66"/>
    <mergeCell ref="A55:A56"/>
    <mergeCell ref="B55:B56"/>
    <mergeCell ref="C55:C56"/>
    <mergeCell ref="A57:A60"/>
    <mergeCell ref="B57:B60"/>
    <mergeCell ref="C57:C60"/>
    <mergeCell ref="A63:A64"/>
    <mergeCell ref="B63:B64"/>
    <mergeCell ref="C63:C64"/>
    <mergeCell ref="G13:G14"/>
    <mergeCell ref="H13:H14"/>
    <mergeCell ref="I13:I14"/>
    <mergeCell ref="A32:A33"/>
    <mergeCell ref="B32:B33"/>
    <mergeCell ref="C32:C33"/>
    <mergeCell ref="A26:A27"/>
    <mergeCell ref="B26:B27"/>
  </mergeCells>
  <pageMargins left="0.31496062992125984" right="0.11811023622047245" top="0.35433070866141736" bottom="0.55118110236220474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UserOK</dc:creator>
  <cp:lastModifiedBy>UserOK</cp:lastModifiedBy>
  <cp:lastPrinted>2025-02-05T12:20:46Z</cp:lastPrinted>
  <dcterms:created xsi:type="dcterms:W3CDTF">2015-06-05T18:19:34Z</dcterms:created>
  <dcterms:modified xsi:type="dcterms:W3CDTF">2025-02-05T12:23:25Z</dcterms:modified>
</cp:coreProperties>
</file>